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I9" i="1"/>
  <c r="L9" i="1" s="1"/>
  <c r="J8" i="1"/>
  <c r="I8" i="1"/>
  <c r="L8" i="1" s="1"/>
  <c r="J7" i="1"/>
  <c r="I7" i="1"/>
  <c r="L7" i="1" s="1"/>
  <c r="J6" i="1"/>
  <c r="I6" i="1"/>
  <c r="L6" i="1" s="1"/>
  <c r="J11" i="1"/>
  <c r="I11" i="1"/>
  <c r="L11" i="1" s="1"/>
  <c r="J10" i="1"/>
  <c r="I10" i="1"/>
  <c r="L10" i="1" s="1"/>
  <c r="J12" i="1"/>
  <c r="I12" i="1"/>
  <c r="L12" i="1" s="1"/>
  <c r="L13" i="1" l="1"/>
  <c r="K6" i="1"/>
  <c r="K7" i="1"/>
  <c r="K10" i="1"/>
  <c r="K8" i="1"/>
  <c r="K11" i="1"/>
  <c r="K12" i="1"/>
  <c r="K9" i="1"/>
</calcChain>
</file>

<file path=xl/sharedStrings.xml><?xml version="1.0" encoding="utf-8"?>
<sst xmlns="http://schemas.openxmlformats.org/spreadsheetml/2006/main" count="46" uniqueCount="40">
  <si>
    <t>Обоснование начальной (максимальной) цены контракта</t>
  </si>
  <si>
    <r>
      <t xml:space="preserve">Используемый метод определения НМЦК с обоснованием: </t>
    </r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</si>
  <si>
    <t>№ п/п</t>
  </si>
  <si>
    <t>Объект закупки</t>
  </si>
  <si>
    <t>Ед. изм.</t>
  </si>
  <si>
    <t>Кол-во</t>
  </si>
  <si>
    <t xml:space="preserve">Средняя арифм. величина цены единицы продукции, руб.                                                                                                       </t>
  </si>
  <si>
    <t xml:space="preserve">Среднее квадратичное отклонение                                                            </t>
  </si>
  <si>
    <t xml:space="preserve">Коэффициент вариации (%)                                          </t>
  </si>
  <si>
    <t xml:space="preserve">НМЦК (руб.)                  </t>
  </si>
  <si>
    <t>ИТОГО</t>
  </si>
  <si>
    <t xml:space="preserve">В соответствии с требованиями, предусмотренными ст. 22 Федерального закона от 05.04.2013 № 44-ФЗ и с учётом Приказа Министерства экономического развития РФ от 2 октября 2013 г. № 567 начальная (максимальная) цена контракта (далее – НМЦК) определяется и обосновывается посредством применения метода сопоставимых рыночных цен (анализа рынка).
В целях получения ценовой информации в отношении товара, работ, услуг  для определения НМЦК были выполнены процедуры согласно п. 3.7 Рекомендаций Приказа Министерства экономического развития РФ от 2 октября 2013 г. № 567.
НМЦК определена на основании полученных ответов от потенциальных поставщиков/исполнителей/подрядчиков по формуле: </t>
  </si>
  <si>
    <r>
      <t xml:space="preserve">Используемый метод:  </t>
    </r>
    <r>
      <rPr>
        <sz val="10"/>
        <rFont val="Arial"/>
        <family val="2"/>
        <charset val="204"/>
      </rPr>
      <t xml:space="preserve">метод сопоставимых рыночных цен (анализ рынка), с использованием формулы расчета   </t>
    </r>
  </si>
  <si>
    <t>где:</t>
  </si>
  <si>
    <t xml:space="preserve">                     - НМЦК, определяемая методом сопоставимых рыночных цен (анализа рынка);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</si>
  <si>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</si>
  <si>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</si>
  <si>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</si>
  <si>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 xml:space="preserve">  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          </t>
  </si>
  <si>
    <t>Коэффициент вариации цены, определяемый по следующей формуле:</t>
  </si>
  <si>
    <t xml:space="preserve">         </t>
  </si>
  <si>
    <t>где: V - коэффициент вариации;</t>
  </si>
  <si>
    <t xml:space="preserve">                                         - среднее квадратичное отклонение;</t>
  </si>
  <si>
    <t xml:space="preserve">       - цена единицы товара, работы, услуги, указанная в источнике с номером i;</t>
  </si>
  <si>
    <t>&lt;ц&gt; - средняя арифметическая величина цены единицы товара, работы, услуги;</t>
  </si>
  <si>
    <t>n - количество значений, используемых в расчете, не превышает 33,00 %, поэтому совокупность цен принимается однородной.</t>
  </si>
  <si>
    <t xml:space="preserve">(подпись/расшифровка подписи)                                                      </t>
  </si>
  <si>
    <t xml:space="preserve">Цена единицы продукции, указанная в источнике №1, (руб.).
</t>
  </si>
  <si>
    <t xml:space="preserve">Цена единицы продукции, указанная в источнике №2, (руб.).
</t>
  </si>
  <si>
    <t xml:space="preserve">Цена единицы продукции, указанная в источнике №3, (руб.).
</t>
  </si>
  <si>
    <t xml:space="preserve">ВРИО главного врача:                                                                                                   </t>
  </si>
  <si>
    <t xml:space="preserve">________________/ А. Б. Лелюк/                                          </t>
  </si>
  <si>
    <t>чел</t>
  </si>
  <si>
    <t xml:space="preserve">Программа обучения безопасным методам и приемам выполнения работ при воздействии вредных
и (или) опасных производственных факторов, источников опасности, идентифицированных в рамках специальной оценки условий труда и оценки профессиональных рисков (Б)
</t>
  </si>
  <si>
    <t>Использование (применение) средств индивидуальной защиты</t>
  </si>
  <si>
    <t>Оказание первой помощи пострадавшим</t>
  </si>
  <si>
    <t xml:space="preserve">Гражданская оборона и защита
от чрезвычайных ситуаций природного и техногенного характера (проф. переподготовка)
</t>
  </si>
  <si>
    <t>Безопасная эксплуатация паровых медицинских стерилизаторов</t>
  </si>
  <si>
    <t>Общие вопросы охраны труда
и функционирования системы управления охраной труда (А)</t>
  </si>
  <si>
    <t xml:space="preserve">Мобилизационная подготовка в сфере здравоохранения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</si>
</sst>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sz val="11"/>
      <name val="Times New Roman"/>
      <family val="1"/>
      <charset val="204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/>
    <xf numFmtId="0" fontId="4" fillId="0" borderId="0" xfId="0" applyFont="1" applyAlignment="1">
      <alignment horizontal="left" vertical="center"/>
    </xf>
    <xf numFmtId="0" fontId="6" fillId="0" borderId="0" xfId="0" applyFont="1" applyAlignment="1"/>
    <xf numFmtId="0" fontId="4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/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0" fontId="4" fillId="0" borderId="1" xfId="1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justify"/>
    </xf>
    <xf numFmtId="0" fontId="10" fillId="0" borderId="0" xfId="0" applyFont="1" applyFill="1" applyBorder="1"/>
    <xf numFmtId="0" fontId="11" fillId="0" borderId="0" xfId="0" applyFont="1" applyBorder="1"/>
    <xf numFmtId="0" fontId="12" fillId="0" borderId="0" xfId="0" applyFont="1" applyBorder="1"/>
    <xf numFmtId="0" fontId="11" fillId="0" borderId="0" xfId="0" applyFont="1"/>
    <xf numFmtId="4" fontId="11" fillId="0" borderId="0" xfId="0" applyNumberFormat="1" applyFont="1" applyBorder="1"/>
    <xf numFmtId="0" fontId="2" fillId="0" borderId="0" xfId="0" applyFont="1" applyBorder="1" applyAlignment="1"/>
    <xf numFmtId="0" fontId="13" fillId="0" borderId="1" xfId="0" applyNumberFormat="1" applyFont="1" applyBorder="1" applyAlignment="1">
      <alignment horizontal="left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0" fontId="7" fillId="0" borderId="0" xfId="0" applyNumberFormat="1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/>
    </xf>
    <xf numFmtId="0" fontId="10" fillId="0" borderId="0" xfId="0" applyFont="1" applyFill="1" applyBorder="1" applyAlignment="1"/>
    <xf numFmtId="0" fontId="7" fillId="0" borderId="0" xfId="0" applyFont="1" applyFill="1" applyBorder="1" applyAlignment="1">
      <alignment horizontal="justify"/>
    </xf>
    <xf numFmtId="0" fontId="7" fillId="0" borderId="0" xfId="0" applyFont="1" applyAlignment="1">
      <alignment horizontal="justify"/>
    </xf>
    <xf numFmtId="0" fontId="0" fillId="0" borderId="0" xfId="0" applyAlignment="1"/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209550</xdr:colOff>
      <xdr:row>15</xdr:row>
      <xdr:rowOff>47625</xdr:rowOff>
    </xdr:from>
    <xdr:to>
      <xdr:col>11</xdr:col>
      <xdr:colOff>952500</xdr:colOff>
      <xdr:row>18</xdr:row>
      <xdr:rowOff>47625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5950" y="6791325"/>
          <a:ext cx="19621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1</xdr:col>
      <xdr:colOff>219075</xdr:colOff>
      <xdr:row>17</xdr:row>
      <xdr:rowOff>180976</xdr:rowOff>
    </xdr:to>
    <xdr:pic>
      <xdr:nvPicPr>
        <xdr:cNvPr id="6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15175"/>
          <a:ext cx="4095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152400</xdr:colOff>
      <xdr:row>21</xdr:row>
      <xdr:rowOff>228600</xdr:rowOff>
    </xdr:to>
    <xdr:pic>
      <xdr:nvPicPr>
        <xdr:cNvPr id="7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34099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581025</xdr:colOff>
      <xdr:row>22</xdr:row>
      <xdr:rowOff>114300</xdr:rowOff>
    </xdr:from>
    <xdr:to>
      <xdr:col>7</xdr:col>
      <xdr:colOff>390525</xdr:colOff>
      <xdr:row>24</xdr:row>
      <xdr:rowOff>76200</xdr:rowOff>
    </xdr:to>
    <xdr:pic>
      <xdr:nvPicPr>
        <xdr:cNvPr id="8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025" y="8191500"/>
          <a:ext cx="10287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</xdr:colOff>
      <xdr:row>23</xdr:row>
      <xdr:rowOff>190500</xdr:rowOff>
    </xdr:from>
    <xdr:to>
      <xdr:col>1</xdr:col>
      <xdr:colOff>1619250</xdr:colOff>
      <xdr:row>26</xdr:row>
      <xdr:rowOff>47625</xdr:rowOff>
    </xdr:to>
    <xdr:pic>
      <xdr:nvPicPr>
        <xdr:cNvPr id="9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038850"/>
          <a:ext cx="159067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27</xdr:row>
      <xdr:rowOff>0</xdr:rowOff>
    </xdr:from>
    <xdr:to>
      <xdr:col>1</xdr:col>
      <xdr:colOff>152400</xdr:colOff>
      <xdr:row>28</xdr:row>
      <xdr:rowOff>0</xdr:rowOff>
    </xdr:to>
    <xdr:pic>
      <xdr:nvPicPr>
        <xdr:cNvPr id="1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67627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workbookViewId="0">
      <selection activeCell="H13" sqref="H13"/>
    </sheetView>
  </sheetViews>
  <sheetFormatPr defaultRowHeight="15" x14ac:dyDescent="0.25"/>
  <cols>
    <col min="1" max="1" width="2.85546875" customWidth="1"/>
    <col min="3" max="3" width="35.42578125" customWidth="1"/>
    <col min="6" max="8" width="11.28515625" bestFit="1" customWidth="1"/>
    <col min="9" max="9" width="13.28515625" customWidth="1"/>
    <col min="12" max="12" width="14.85546875" customWidth="1"/>
    <col min="13" max="13" width="30.42578125" customWidth="1"/>
    <col min="14" max="14" width="27.140625" customWidth="1"/>
    <col min="15" max="15" width="35.42578125" customWidth="1"/>
  </cols>
  <sheetData>
    <row r="1" spans="1:15" s="1" customFormat="1" ht="16.5" x14ac:dyDescent="0.25">
      <c r="B1" s="27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5" s="1" customFormat="1" ht="15.75" x14ac:dyDescent="0.25">
      <c r="B2" s="2"/>
    </row>
    <row r="3" spans="1:15" s="1" customFormat="1" ht="15.75" x14ac:dyDescent="0.25">
      <c r="B3" s="2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</row>
    <row r="4" spans="1:15" s="1" customFormat="1" ht="15.75" x14ac:dyDescent="0.25">
      <c r="B4" s="3"/>
      <c r="C4" s="4"/>
      <c r="D4" s="5"/>
      <c r="E4" s="5"/>
      <c r="F4" s="3"/>
      <c r="G4" s="3"/>
      <c r="H4" s="6"/>
      <c r="I4" s="6"/>
      <c r="J4" s="6"/>
      <c r="K4" s="6"/>
      <c r="L4" s="6"/>
    </row>
    <row r="5" spans="1:15" s="1" customFormat="1" ht="159.75" customHeight="1" x14ac:dyDescent="0.25">
      <c r="B5" s="7" t="s">
        <v>2</v>
      </c>
      <c r="C5" s="7" t="s">
        <v>3</v>
      </c>
      <c r="D5" s="7" t="s">
        <v>4</v>
      </c>
      <c r="E5" s="7" t="s">
        <v>5</v>
      </c>
      <c r="F5" s="8" t="s">
        <v>27</v>
      </c>
      <c r="G5" s="8" t="s">
        <v>28</v>
      </c>
      <c r="H5" s="8" t="s">
        <v>29</v>
      </c>
      <c r="I5" s="7" t="s">
        <v>6</v>
      </c>
      <c r="J5" s="7" t="s">
        <v>7</v>
      </c>
      <c r="K5" s="7" t="s">
        <v>8</v>
      </c>
      <c r="L5" s="7" t="s">
        <v>9</v>
      </c>
      <c r="M5" s="23"/>
      <c r="N5" s="23"/>
      <c r="O5" s="23"/>
    </row>
    <row r="6" spans="1:15" s="1" customFormat="1" ht="55.5" customHeight="1" x14ac:dyDescent="0.25">
      <c r="B6" s="9">
        <v>1</v>
      </c>
      <c r="C6" s="24" t="s">
        <v>38</v>
      </c>
      <c r="D6" s="25" t="s">
        <v>32</v>
      </c>
      <c r="E6" s="25">
        <v>6</v>
      </c>
      <c r="F6" s="10">
        <v>2000</v>
      </c>
      <c r="G6" s="10">
        <v>2280</v>
      </c>
      <c r="H6" s="10">
        <v>1100</v>
      </c>
      <c r="I6" s="10">
        <f t="shared" ref="I6:I9" si="0">ROUNDDOWN(AVERAGE(F6:H6), 2)</f>
        <v>1793.33</v>
      </c>
      <c r="J6" s="10">
        <f t="shared" ref="J6:J9" si="1">_xlfn.STDEV.S(F6:G6)</f>
        <v>197.98989873223331</v>
      </c>
      <c r="K6" s="11">
        <f t="shared" ref="K6:K9" si="2">J6/I6</f>
        <v>0.11040349446684844</v>
      </c>
      <c r="L6" s="12">
        <f t="shared" ref="L6:L9" si="3">I6*E6</f>
        <v>10759.98</v>
      </c>
      <c r="M6" s="23"/>
      <c r="N6" s="26"/>
      <c r="O6" s="23"/>
    </row>
    <row r="7" spans="1:15" s="1" customFormat="1" ht="108" x14ac:dyDescent="0.25">
      <c r="B7" s="9">
        <v>2</v>
      </c>
      <c r="C7" s="24" t="s">
        <v>33</v>
      </c>
      <c r="D7" s="25" t="s">
        <v>32</v>
      </c>
      <c r="E7" s="25">
        <v>10</v>
      </c>
      <c r="F7" s="10">
        <v>1500</v>
      </c>
      <c r="G7" s="10">
        <v>1650</v>
      </c>
      <c r="H7" s="10">
        <v>2000</v>
      </c>
      <c r="I7" s="10">
        <f t="shared" si="0"/>
        <v>1716.66</v>
      </c>
      <c r="J7" s="10">
        <f t="shared" si="1"/>
        <v>106.06601717798213</v>
      </c>
      <c r="K7" s="11">
        <f t="shared" si="2"/>
        <v>6.1786269370744426E-2</v>
      </c>
      <c r="L7" s="12">
        <f t="shared" si="3"/>
        <v>17166.600000000002</v>
      </c>
      <c r="M7" s="23"/>
      <c r="N7" s="26"/>
      <c r="O7" s="23"/>
    </row>
    <row r="8" spans="1:15" s="1" customFormat="1" ht="24" x14ac:dyDescent="0.25">
      <c r="B8" s="9">
        <v>3</v>
      </c>
      <c r="C8" s="24" t="s">
        <v>34</v>
      </c>
      <c r="D8" s="25" t="s">
        <v>32</v>
      </c>
      <c r="E8" s="25">
        <v>6</v>
      </c>
      <c r="F8" s="10">
        <v>1500</v>
      </c>
      <c r="G8" s="10">
        <v>1500</v>
      </c>
      <c r="H8" s="10">
        <v>1600</v>
      </c>
      <c r="I8" s="10">
        <f t="shared" si="0"/>
        <v>1533.33</v>
      </c>
      <c r="J8" s="10">
        <f t="shared" si="1"/>
        <v>0</v>
      </c>
      <c r="K8" s="11">
        <f t="shared" si="2"/>
        <v>0</v>
      </c>
      <c r="L8" s="12">
        <f t="shared" si="3"/>
        <v>9199.98</v>
      </c>
      <c r="M8" s="23"/>
      <c r="N8" s="26"/>
      <c r="O8" s="23"/>
    </row>
    <row r="9" spans="1:15" s="1" customFormat="1" ht="24" x14ac:dyDescent="0.25">
      <c r="B9" s="9">
        <v>4</v>
      </c>
      <c r="C9" s="24" t="s">
        <v>35</v>
      </c>
      <c r="D9" s="25" t="s">
        <v>32</v>
      </c>
      <c r="E9" s="25">
        <v>6</v>
      </c>
      <c r="F9" s="10">
        <v>800</v>
      </c>
      <c r="G9" s="10">
        <v>1000</v>
      </c>
      <c r="H9" s="10">
        <v>590</v>
      </c>
      <c r="I9" s="10">
        <f t="shared" si="0"/>
        <v>796.66</v>
      </c>
      <c r="J9" s="10">
        <f t="shared" si="1"/>
        <v>141.42135623730951</v>
      </c>
      <c r="K9" s="11">
        <f t="shared" si="2"/>
        <v>0.17751783224626505</v>
      </c>
      <c r="L9" s="12">
        <f t="shared" si="3"/>
        <v>4779.96</v>
      </c>
      <c r="M9" s="23"/>
      <c r="N9" s="26"/>
      <c r="O9" s="23"/>
    </row>
    <row r="10" spans="1:15" s="1" customFormat="1" ht="60" x14ac:dyDescent="0.25">
      <c r="B10" s="9">
        <v>5</v>
      </c>
      <c r="C10" s="24" t="s">
        <v>36</v>
      </c>
      <c r="D10" s="25" t="s">
        <v>32</v>
      </c>
      <c r="E10" s="25">
        <v>1</v>
      </c>
      <c r="F10" s="10">
        <v>4990</v>
      </c>
      <c r="G10" s="10">
        <v>4990</v>
      </c>
      <c r="H10" s="10">
        <v>6000</v>
      </c>
      <c r="I10" s="10">
        <f t="shared" ref="I10:I11" si="4">ROUNDDOWN(AVERAGE(F10:H10), 2)</f>
        <v>5326.66</v>
      </c>
      <c r="J10" s="10">
        <f t="shared" ref="J10:J11" si="5">_xlfn.STDEV.S(F10:G10)</f>
        <v>0</v>
      </c>
      <c r="K10" s="11">
        <f t="shared" ref="K10:K11" si="6">J10/I10</f>
        <v>0</v>
      </c>
      <c r="L10" s="12">
        <f t="shared" ref="L10:L11" si="7">I10*E10</f>
        <v>5326.66</v>
      </c>
      <c r="M10" s="23"/>
      <c r="N10" s="26"/>
      <c r="O10" s="23"/>
    </row>
    <row r="11" spans="1:15" s="1" customFormat="1" ht="35.25" customHeight="1" x14ac:dyDescent="0.25">
      <c r="B11" s="9">
        <v>6</v>
      </c>
      <c r="C11" s="24" t="s">
        <v>39</v>
      </c>
      <c r="D11" s="25" t="s">
        <v>32</v>
      </c>
      <c r="E11" s="25">
        <v>1</v>
      </c>
      <c r="F11" s="10">
        <v>3500</v>
      </c>
      <c r="G11" s="10">
        <v>4000</v>
      </c>
      <c r="H11" s="10">
        <v>6000</v>
      </c>
      <c r="I11" s="10">
        <f t="shared" si="4"/>
        <v>4500</v>
      </c>
      <c r="J11" s="10">
        <f t="shared" si="5"/>
        <v>353.55339059327378</v>
      </c>
      <c r="K11" s="11">
        <f t="shared" si="6"/>
        <v>7.8567420131838622E-2</v>
      </c>
      <c r="L11" s="12">
        <f t="shared" si="7"/>
        <v>4500</v>
      </c>
      <c r="M11" s="23"/>
      <c r="N11" s="26"/>
      <c r="O11" s="23"/>
    </row>
    <row r="12" spans="1:15" s="1" customFormat="1" ht="24" x14ac:dyDescent="0.25">
      <c r="B12" s="9">
        <v>7</v>
      </c>
      <c r="C12" s="24" t="s">
        <v>37</v>
      </c>
      <c r="D12" s="25" t="s">
        <v>32</v>
      </c>
      <c r="E12" s="25">
        <v>3</v>
      </c>
      <c r="F12" s="10">
        <v>1800</v>
      </c>
      <c r="G12" s="10">
        <v>2500</v>
      </c>
      <c r="H12" s="10">
        <v>2200</v>
      </c>
      <c r="I12" s="10">
        <f t="shared" ref="I12" si="8">ROUNDDOWN(AVERAGE(F12:H12), 2)</f>
        <v>2166.66</v>
      </c>
      <c r="J12" s="10">
        <f t="shared" ref="J12" si="9">_xlfn.STDEV.S(F12:G12)</f>
        <v>494.97474683058329</v>
      </c>
      <c r="K12" s="11">
        <f t="shared" ref="K12" si="10">J12/I12</f>
        <v>0.22845058607745716</v>
      </c>
      <c r="L12" s="12">
        <f t="shared" ref="L12" si="11">I12*E12</f>
        <v>6499.98</v>
      </c>
      <c r="M12" s="23"/>
      <c r="N12" s="26"/>
      <c r="O12" s="23"/>
    </row>
    <row r="13" spans="1:15" s="1" customFormat="1" ht="15.75" x14ac:dyDescent="0.25">
      <c r="B13" s="13"/>
      <c r="C13" s="13" t="s">
        <v>10</v>
      </c>
      <c r="D13" s="13"/>
      <c r="E13" s="14"/>
      <c r="F13" s="10"/>
      <c r="G13" s="10"/>
      <c r="H13" s="10"/>
      <c r="I13" s="10"/>
      <c r="J13" s="15"/>
      <c r="K13" s="13"/>
      <c r="L13" s="16">
        <f>SUM(L6:L12)</f>
        <v>58233.159999999989</v>
      </c>
    </row>
    <row r="14" spans="1:15" ht="15.75" customHeight="1" x14ac:dyDescent="0.25">
      <c r="A14" s="28" t="s">
        <v>11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</row>
    <row r="15" spans="1:15" ht="15" customHeight="1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</row>
    <row r="16" spans="1:15" ht="15" customHeight="1" x14ac:dyDescent="0.25">
      <c r="A16" s="29" t="s">
        <v>12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</row>
    <row r="17" spans="1:12" ht="15" customHeight="1" x14ac:dyDescent="0.25">
      <c r="A17" s="31" t="s">
        <v>13</v>
      </c>
      <c r="B17" s="30"/>
      <c r="C17" s="30"/>
      <c r="D17" s="30"/>
      <c r="E17" s="30"/>
      <c r="F17" s="30"/>
      <c r="G17" s="30"/>
      <c r="H17" s="30"/>
      <c r="I17" s="30"/>
      <c r="J17" s="18"/>
      <c r="K17" s="18"/>
    </row>
    <row r="18" spans="1:12" ht="15" customHeight="1" x14ac:dyDescent="0.25">
      <c r="A18" s="31" t="s">
        <v>14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</row>
    <row r="19" spans="1:12" ht="15" customHeight="1" x14ac:dyDescent="0.25">
      <c r="A19" s="31" t="s">
        <v>15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</row>
    <row r="20" spans="1:12" ht="15" customHeight="1" x14ac:dyDescent="0.25">
      <c r="A20" s="31" t="s">
        <v>16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</row>
    <row r="21" spans="1:12" ht="15" customHeight="1" x14ac:dyDescent="0.25">
      <c r="A21" s="31" t="s">
        <v>17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2" ht="15" customHeight="1" x14ac:dyDescent="0.25">
      <c r="A22" s="31" t="s">
        <v>18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</row>
    <row r="23" spans="1:12" ht="15" customHeight="1" x14ac:dyDescent="0.25">
      <c r="B23" s="32" t="s">
        <v>19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</row>
    <row r="24" spans="1:12" ht="15" customHeight="1" x14ac:dyDescent="0.25">
      <c r="B24" s="17" t="s">
        <v>20</v>
      </c>
      <c r="C24" s="19"/>
      <c r="D24" s="20"/>
      <c r="E24" s="19"/>
      <c r="F24" s="21"/>
      <c r="G24" s="21"/>
      <c r="H24" s="21"/>
      <c r="I24" s="21" t="s">
        <v>21</v>
      </c>
      <c r="J24" s="21"/>
      <c r="K24" s="21"/>
      <c r="L24" s="22"/>
    </row>
    <row r="25" spans="1:12" ht="15.75" x14ac:dyDescent="0.25"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3"/>
    </row>
    <row r="26" spans="1:12" x14ac:dyDescent="0.25">
      <c r="B26" s="32" t="s">
        <v>22</v>
      </c>
      <c r="C26" s="33"/>
      <c r="D26" s="33"/>
      <c r="E26" s="33"/>
      <c r="F26" s="33"/>
      <c r="G26" s="33"/>
      <c r="H26" s="33"/>
      <c r="I26" s="33"/>
      <c r="J26" s="33"/>
      <c r="K26" s="33"/>
      <c r="L26" s="33"/>
    </row>
    <row r="27" spans="1:12" ht="15.75" x14ac:dyDescent="0.25">
      <c r="B27" s="17"/>
      <c r="C27" s="19"/>
      <c r="D27" s="20"/>
      <c r="E27" s="19"/>
      <c r="F27" s="21"/>
      <c r="G27" s="21"/>
      <c r="H27" s="21"/>
      <c r="I27" s="21"/>
      <c r="J27" s="21"/>
      <c r="K27" s="21"/>
      <c r="L27" s="22"/>
    </row>
    <row r="28" spans="1:12" x14ac:dyDescent="0.25">
      <c r="B28" s="32" t="s">
        <v>23</v>
      </c>
      <c r="C28" s="33"/>
      <c r="D28" s="33"/>
      <c r="E28" s="33"/>
      <c r="F28" s="33"/>
      <c r="G28" s="33"/>
      <c r="H28" s="33"/>
      <c r="I28" s="33"/>
      <c r="J28" s="33"/>
      <c r="K28" s="33"/>
      <c r="L28" s="33"/>
    </row>
    <row r="29" spans="1:12" x14ac:dyDescent="0.25">
      <c r="B29" s="32" t="s">
        <v>24</v>
      </c>
      <c r="C29" s="33"/>
      <c r="D29" s="33"/>
      <c r="E29" s="33"/>
      <c r="F29" s="33"/>
      <c r="G29" s="33"/>
      <c r="H29" s="33"/>
      <c r="I29" s="33"/>
      <c r="J29" s="33"/>
      <c r="K29" s="33"/>
      <c r="L29" s="33"/>
    </row>
    <row r="30" spans="1:12" x14ac:dyDescent="0.25">
      <c r="B30" s="32" t="s">
        <v>25</v>
      </c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2" spans="1:12" x14ac:dyDescent="0.25">
      <c r="A32" s="1"/>
      <c r="B32" s="1"/>
      <c r="C32" s="1"/>
      <c r="D32" s="1"/>
      <c r="E32" s="1"/>
      <c r="F32" s="23"/>
    </row>
    <row r="33" spans="1:6" x14ac:dyDescent="0.25">
      <c r="A33" s="1"/>
      <c r="B33" s="1"/>
      <c r="C33" s="1"/>
      <c r="D33" s="1"/>
      <c r="E33" s="1"/>
      <c r="F33" s="23"/>
    </row>
    <row r="34" spans="1:6" x14ac:dyDescent="0.25">
      <c r="A34" s="1"/>
      <c r="B34" s="1" t="s">
        <v>30</v>
      </c>
      <c r="C34" s="1"/>
      <c r="D34" s="1"/>
      <c r="E34" s="1"/>
      <c r="F34" s="23"/>
    </row>
    <row r="35" spans="1:6" x14ac:dyDescent="0.25">
      <c r="A35" s="1"/>
      <c r="B35" s="1"/>
      <c r="C35" s="1"/>
      <c r="D35" s="1"/>
      <c r="E35" s="1"/>
      <c r="F35" s="23"/>
    </row>
    <row r="36" spans="1:6" x14ac:dyDescent="0.25">
      <c r="A36" s="1"/>
      <c r="B36" s="1" t="s">
        <v>31</v>
      </c>
      <c r="C36" s="1"/>
      <c r="D36" s="1"/>
      <c r="E36" s="1"/>
      <c r="F36" s="23"/>
    </row>
    <row r="37" spans="1:6" x14ac:dyDescent="0.25">
      <c r="B37" s="1" t="s">
        <v>26</v>
      </c>
      <c r="C37" s="1"/>
      <c r="D37" s="1"/>
      <c r="E37" s="1"/>
    </row>
  </sheetData>
  <mergeCells count="15">
    <mergeCell ref="B1:L1"/>
    <mergeCell ref="A14:K14"/>
    <mergeCell ref="A16:K16"/>
    <mergeCell ref="A17:I17"/>
    <mergeCell ref="B30:L30"/>
    <mergeCell ref="A18:K18"/>
    <mergeCell ref="B25:L25"/>
    <mergeCell ref="B26:L26"/>
    <mergeCell ref="B28:L28"/>
    <mergeCell ref="B29:L29"/>
    <mergeCell ref="B23:L23"/>
    <mergeCell ref="A19:K19"/>
    <mergeCell ref="A20:K20"/>
    <mergeCell ref="A21:K21"/>
    <mergeCell ref="A22:K22"/>
  </mergeCells>
  <pageMargins left="0.7" right="0.7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2026-02-18T08:08:35Z</dcterms:modified>
</cp:coreProperties>
</file>